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13_ncr:4000b_{9B54EC22-6E0F-4279-9D37-825715C2EE3B}" xr6:coauthVersionLast="47" xr6:coauthVersionMax="47" xr10:uidLastSave="{00000000-0000-0000-0000-000000000000}"/>
  <bookViews>
    <workbookView xWindow="-120" yWindow="-120" windowWidth="29040" windowHeight="15720"/>
  </bookViews>
  <sheets>
    <sheet name="ejemplo_BM_piscina2" sheetId="1" r:id="rId1"/>
  </sheets>
  <calcPr calcId="0"/>
</workbook>
</file>

<file path=xl/calcChain.xml><?xml version="1.0" encoding="utf-8"?>
<calcChain xmlns="http://schemas.openxmlformats.org/spreadsheetml/2006/main">
  <c r="BK22" i="1" l="1"/>
  <c r="BJ22" i="1"/>
  <c r="BL22" i="1" s="1"/>
  <c r="BI22" i="1"/>
  <c r="BH22" i="1"/>
  <c r="BG22" i="1"/>
  <c r="BF22" i="1"/>
  <c r="BE22" i="1"/>
  <c r="BK21" i="1"/>
  <c r="BJ21" i="1"/>
  <c r="BL21" i="1" s="1"/>
  <c r="BI21" i="1"/>
  <c r="BH21" i="1"/>
  <c r="BG21" i="1"/>
  <c r="BF21" i="1"/>
  <c r="BE21" i="1"/>
  <c r="BK20" i="1"/>
  <c r="BJ20" i="1"/>
  <c r="BL20" i="1" s="1"/>
  <c r="BI20" i="1"/>
  <c r="BH20" i="1"/>
  <c r="BG20" i="1"/>
  <c r="BF20" i="1"/>
  <c r="BE20" i="1"/>
  <c r="BK19" i="1"/>
  <c r="BJ19" i="1"/>
  <c r="BL19" i="1" s="1"/>
  <c r="BI19" i="1"/>
  <c r="BH19" i="1"/>
  <c r="BG19" i="1"/>
  <c r="BF19" i="1"/>
  <c r="BE19" i="1"/>
  <c r="BK18" i="1"/>
  <c r="BJ18" i="1"/>
  <c r="BL18" i="1" s="1"/>
  <c r="BI18" i="1"/>
  <c r="BH18" i="1"/>
  <c r="BG18" i="1"/>
  <c r="BF18" i="1"/>
  <c r="BE18" i="1"/>
  <c r="BK17" i="1"/>
  <c r="BJ17" i="1"/>
  <c r="BL17" i="1" s="1"/>
  <c r="BI17" i="1"/>
  <c r="BH17" i="1"/>
  <c r="BG17" i="1"/>
  <c r="BF17" i="1"/>
  <c r="BE17" i="1"/>
  <c r="BK16" i="1"/>
  <c r="BJ16" i="1"/>
  <c r="BL16" i="1" s="1"/>
  <c r="BI16" i="1"/>
  <c r="BH16" i="1"/>
  <c r="BG16" i="1"/>
  <c r="BF16" i="1"/>
  <c r="BE16" i="1"/>
  <c r="BK15" i="1"/>
  <c r="BJ15" i="1"/>
  <c r="BL15" i="1" s="1"/>
  <c r="BI15" i="1"/>
  <c r="BH15" i="1"/>
  <c r="BG15" i="1"/>
  <c r="BF15" i="1"/>
  <c r="BE15" i="1"/>
  <c r="BK14" i="1"/>
  <c r="BJ14" i="1"/>
  <c r="BL14" i="1" s="1"/>
  <c r="BI14" i="1"/>
  <c r="BH14" i="1"/>
  <c r="BG14" i="1"/>
  <c r="BF14" i="1"/>
  <c r="BE14" i="1"/>
  <c r="BK13" i="1"/>
  <c r="BJ13" i="1"/>
  <c r="BL13" i="1" s="1"/>
  <c r="BI13" i="1"/>
  <c r="BH13" i="1"/>
  <c r="BG13" i="1"/>
  <c r="BF13" i="1"/>
  <c r="BE13" i="1"/>
  <c r="BK12" i="1"/>
  <c r="BJ12" i="1"/>
  <c r="BL12" i="1" s="1"/>
  <c r="BI12" i="1"/>
  <c r="BH12" i="1"/>
  <c r="BG12" i="1"/>
  <c r="BF12" i="1"/>
  <c r="BE12" i="1"/>
  <c r="BK11" i="1"/>
  <c r="BJ11" i="1"/>
  <c r="BL11" i="1" s="1"/>
  <c r="BI11" i="1"/>
  <c r="BH11" i="1"/>
  <c r="BG11" i="1"/>
  <c r="BF11" i="1"/>
  <c r="BE11" i="1"/>
  <c r="BK10" i="1"/>
  <c r="BJ10" i="1"/>
  <c r="BI10" i="1"/>
  <c r="BL10" i="1" s="1"/>
  <c r="BH10" i="1"/>
  <c r="BG10" i="1"/>
  <c r="BF10" i="1"/>
  <c r="BE10" i="1"/>
  <c r="BK9" i="1"/>
  <c r="BJ9" i="1"/>
  <c r="BI9" i="1"/>
  <c r="BL9" i="1" s="1"/>
  <c r="BH9" i="1"/>
  <c r="BG9" i="1"/>
  <c r="BF9" i="1"/>
  <c r="BE9" i="1"/>
  <c r="BK8" i="1"/>
  <c r="BJ8" i="1"/>
  <c r="BI8" i="1"/>
  <c r="BL8" i="1" s="1"/>
  <c r="BH8" i="1"/>
  <c r="BG8" i="1"/>
  <c r="BF8" i="1"/>
  <c r="BE8" i="1"/>
  <c r="BK7" i="1"/>
  <c r="BJ7" i="1"/>
  <c r="BI7" i="1"/>
  <c r="BL7" i="1" s="1"/>
  <c r="BH7" i="1"/>
  <c r="BG7" i="1"/>
  <c r="BF7" i="1"/>
  <c r="BE7" i="1"/>
  <c r="BK6" i="1"/>
  <c r="BJ6" i="1"/>
  <c r="BI6" i="1"/>
  <c r="BL6" i="1" s="1"/>
  <c r="BH6" i="1"/>
  <c r="BG6" i="1"/>
  <c r="BF6" i="1"/>
  <c r="BE6" i="1"/>
  <c r="BK5" i="1"/>
  <c r="BJ5" i="1"/>
  <c r="BI5" i="1"/>
  <c r="BL5" i="1" s="1"/>
  <c r="BH5" i="1"/>
  <c r="BG5" i="1"/>
  <c r="BF5" i="1"/>
  <c r="BE5" i="1"/>
  <c r="BK4" i="1"/>
  <c r="BJ4" i="1"/>
  <c r="BI4" i="1"/>
  <c r="BL4" i="1" s="1"/>
  <c r="BH4" i="1"/>
  <c r="BG4" i="1"/>
  <c r="BF4" i="1"/>
  <c r="BE4" i="1"/>
  <c r="BK3" i="1"/>
  <c r="BJ3" i="1"/>
  <c r="BI3" i="1"/>
  <c r="BL3" i="1" s="1"/>
  <c r="BH3" i="1"/>
  <c r="BG3" i="1"/>
  <c r="BF3" i="1"/>
  <c r="BE3" i="1"/>
  <c r="BK2" i="1"/>
  <c r="BJ2" i="1"/>
  <c r="BI2" i="1"/>
  <c r="BL2" i="1" s="1"/>
  <c r="BH2" i="1"/>
  <c r="BG2" i="1"/>
  <c r="BF2" i="1"/>
  <c r="BE2" i="1"/>
</calcChain>
</file>

<file path=xl/sharedStrings.xml><?xml version="1.0" encoding="utf-8"?>
<sst xmlns="http://schemas.openxmlformats.org/spreadsheetml/2006/main" count="85" uniqueCount="66">
  <si>
    <t xml:space="preserve">         sim</t>
  </si>
  <si>
    <t xml:space="preserve">       state</t>
  </si>
  <si>
    <t xml:space="preserve">        soln</t>
  </si>
  <si>
    <t xml:space="preserve">      dist_x</t>
  </si>
  <si>
    <t xml:space="preserve">        time</t>
  </si>
  <si>
    <t xml:space="preserve">        step</t>
  </si>
  <si>
    <t xml:space="preserve">          pH</t>
  </si>
  <si>
    <t xml:space="preserve">          pe</t>
  </si>
  <si>
    <t xml:space="preserve">        temp</t>
  </si>
  <si>
    <t xml:space="preserve">    mass_H2O</t>
  </si>
  <si>
    <t xml:space="preserve">          Na</t>
  </si>
  <si>
    <t xml:space="preserve">           K</t>
  </si>
  <si>
    <t xml:space="preserve">          Mg</t>
  </si>
  <si>
    <t xml:space="preserve">          Li</t>
  </si>
  <si>
    <t xml:space="preserve">          Ca</t>
  </si>
  <si>
    <t xml:space="preserve">           B</t>
  </si>
  <si>
    <t xml:space="preserve">           S</t>
  </si>
  <si>
    <t xml:space="preserve">          Cl</t>
  </si>
  <si>
    <t xml:space="preserve">       m_Na+</t>
  </si>
  <si>
    <t xml:space="preserve">        m_K+</t>
  </si>
  <si>
    <t xml:space="preserve">      m_Mg+2</t>
  </si>
  <si>
    <t xml:space="preserve">       m_Li+</t>
  </si>
  <si>
    <t xml:space="preserve">     m_SO4-2</t>
  </si>
  <si>
    <t xml:space="preserve">       m_Cl-</t>
  </si>
  <si>
    <t xml:space="preserve">      Halite</t>
  </si>
  <si>
    <t xml:space="preserve">    d_Halite</t>
  </si>
  <si>
    <t xml:space="preserve">     Sylvite</t>
  </si>
  <si>
    <t xml:space="preserve">   d_Sylvite</t>
  </si>
  <si>
    <t xml:space="preserve">  Carnallite</t>
  </si>
  <si>
    <t>d_Carnallite</t>
  </si>
  <si>
    <t xml:space="preserve">  Bischofite</t>
  </si>
  <si>
    <t>d_Bischofite</t>
  </si>
  <si>
    <t xml:space="preserve">  Thenardite</t>
  </si>
  <si>
    <t>d_Thenardite</t>
  </si>
  <si>
    <t xml:space="preserve">  Mirabilite</t>
  </si>
  <si>
    <t>d_Mirabilite</t>
  </si>
  <si>
    <t xml:space="preserve">    Arcanite</t>
  </si>
  <si>
    <t xml:space="preserve">  d_Arcanite</t>
  </si>
  <si>
    <t xml:space="preserve">   Glaserite</t>
  </si>
  <si>
    <t xml:space="preserve"> d_Glaserite</t>
  </si>
  <si>
    <t xml:space="preserve">      Gypsum</t>
  </si>
  <si>
    <t xml:space="preserve">    d_Gypsum</t>
  </si>
  <si>
    <t xml:space="preserve">   Anhydrite</t>
  </si>
  <si>
    <t xml:space="preserve"> d_Anhydrite</t>
  </si>
  <si>
    <t xml:space="preserve">   si_Halite</t>
  </si>
  <si>
    <t xml:space="preserve">  si_Sylvite</t>
  </si>
  <si>
    <t>si_Carnallite</t>
  </si>
  <si>
    <t>si_Bischofite</t>
  </si>
  <si>
    <t>si_Thenardite</t>
  </si>
  <si>
    <t>si_Mirabilite</t>
  </si>
  <si>
    <t xml:space="preserve"> si_Arcanite</t>
  </si>
  <si>
    <t>si_Glaserite</t>
  </si>
  <si>
    <t xml:space="preserve">   si_Gypsum</t>
  </si>
  <si>
    <t>si_Anhydrite</t>
  </si>
  <si>
    <t xml:space="preserve">         RHO</t>
  </si>
  <si>
    <t xml:space="preserve">    SOLN_VOL</t>
  </si>
  <si>
    <t xml:space="preserve">      i_soln</t>
  </si>
  <si>
    <t xml:space="preserve">       react</t>
  </si>
  <si>
    <t>%EvH2O</t>
  </si>
  <si>
    <t>%p/p_Na+</t>
  </si>
  <si>
    <t>%p/p_K+</t>
  </si>
  <si>
    <t>%p/p_Mg+2</t>
  </si>
  <si>
    <t>%p/p_Li+</t>
  </si>
  <si>
    <t>%p/p_SO4-2</t>
  </si>
  <si>
    <t>%p/p_Cl-</t>
  </si>
  <si>
    <t>%ppH2O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</si>
</sst>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"/>
  <sheetViews>
    <sheetView tabSelected="1" topLeftCell="R1" workbookViewId="0">
      <selection activeCell="AA11" sqref="AA11"/>
    </sheetView>
  </sheetViews>
  <sheetFormatPr baseColWidth="10" defaultRowHeight="15" x14ac:dyDescent="0.25"/>
  <sheetData>
    <row r="1" spans="1:6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58</v>
      </c>
      <c r="BF1" t="s">
        <v>59</v>
      </c>
      <c r="BG1" t="s">
        <v>60</v>
      </c>
      <c r="BH1" t="s">
        <v>61</v>
      </c>
      <c r="BI1" t="s">
        <v>62</v>
      </c>
      <c r="BJ1" t="s">
        <v>63</v>
      </c>
      <c r="BK1" t="s">
        <v>64</v>
      </c>
      <c r="BL1" t="s">
        <v>65</v>
      </c>
    </row>
    <row r="2" spans="1:64" x14ac:dyDescent="0.25">
      <c r="A2">
        <v>1</v>
      </c>
      <c r="B2" t="s">
        <v>56</v>
      </c>
      <c r="C2">
        <v>1</v>
      </c>
      <c r="D2">
        <v>-99</v>
      </c>
      <c r="E2">
        <v>-99</v>
      </c>
      <c r="F2">
        <v>-99</v>
      </c>
      <c r="G2">
        <v>6.49</v>
      </c>
      <c r="H2">
        <v>4</v>
      </c>
      <c r="I2">
        <v>20</v>
      </c>
      <c r="J2">
        <v>1</v>
      </c>
      <c r="K2" s="1">
        <v>2.6547999999999998</v>
      </c>
      <c r="L2" s="1">
        <v>0.87390000000000001</v>
      </c>
      <c r="M2" s="1">
        <v>0.63851000000000002</v>
      </c>
      <c r="N2" s="1">
        <v>3.4759000000000002</v>
      </c>
      <c r="O2" s="1">
        <v>0</v>
      </c>
      <c r="P2" s="1">
        <v>7.2384000000000004E-2</v>
      </c>
      <c r="Q2" s="1">
        <v>0</v>
      </c>
      <c r="R2" s="1">
        <v>4.7526000000000002</v>
      </c>
      <c r="S2" s="1">
        <v>2.6547999999999998</v>
      </c>
      <c r="T2" s="1">
        <v>0.87390000000000001</v>
      </c>
      <c r="U2" s="1">
        <v>0.63649</v>
      </c>
      <c r="V2" s="1">
        <v>3.4759000000000002</v>
      </c>
      <c r="W2" s="1">
        <v>0</v>
      </c>
      <c r="X2" s="1">
        <v>4.7526000000000002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>
        <v>-9.3299999999999994E-2</v>
      </c>
      <c r="AT2">
        <v>-9.01E-2</v>
      </c>
      <c r="AU2">
        <v>-2.8027000000000002</v>
      </c>
      <c r="AV2">
        <v>-3.8102</v>
      </c>
      <c r="AW2">
        <v>-999.99900000000002</v>
      </c>
      <c r="AX2">
        <v>-999.99900000000002</v>
      </c>
      <c r="AY2">
        <v>-999.99900000000002</v>
      </c>
      <c r="AZ2">
        <v>-999.99900000000002</v>
      </c>
      <c r="BA2">
        <v>-999.99900000000002</v>
      </c>
      <c r="BB2">
        <v>-999.99900000000002</v>
      </c>
      <c r="BC2" s="1">
        <v>1.1839</v>
      </c>
      <c r="BD2" s="1">
        <v>1.1046</v>
      </c>
      <c r="BE2">
        <f>+($J$2-J2)*100/$J$2</f>
        <v>0</v>
      </c>
      <c r="BF2">
        <f>+$J2*S2*21*100/($BC2*$BD2*1000)</f>
        <v>4.2631542266858551</v>
      </c>
      <c r="BG2">
        <f>+$J2*T2*39*100/($BC2*$BD2*1000)</f>
        <v>2.6061912774225657</v>
      </c>
      <c r="BH2">
        <f>+$J2*U2*24.3*100/($BC2*$BD2*1000)</f>
        <v>1.1827087202329241</v>
      </c>
      <c r="BI2">
        <f>+$J2*V2*6.9*100/($BC2*$BD2*1000)</f>
        <v>1.8339872191629145</v>
      </c>
      <c r="BJ2">
        <f>+$J2*W2*96*100/($BC2*$BD2*1000)</f>
        <v>0</v>
      </c>
      <c r="BK2">
        <f>+$J2*X2*35*100/($BC2*$BD2*1000)</f>
        <v>12.719769711307316</v>
      </c>
      <c r="BL2">
        <f>100-SUM(BF2:BK2)</f>
        <v>77.394188845188424</v>
      </c>
    </row>
    <row r="3" spans="1:64" x14ac:dyDescent="0.25">
      <c r="A3">
        <v>1</v>
      </c>
      <c r="B3" t="s">
        <v>57</v>
      </c>
      <c r="C3">
        <v>1</v>
      </c>
      <c r="D3">
        <v>-99</v>
      </c>
      <c r="E3">
        <v>0</v>
      </c>
      <c r="F3">
        <v>1</v>
      </c>
      <c r="G3">
        <v>6.4713700000000003</v>
      </c>
      <c r="H3">
        <v>4</v>
      </c>
      <c r="I3">
        <v>20</v>
      </c>
      <c r="J3">
        <v>0.98649100000000001</v>
      </c>
      <c r="K3" s="1">
        <v>2.6911</v>
      </c>
      <c r="L3" s="1">
        <v>0.88587000000000005</v>
      </c>
      <c r="M3" s="1">
        <v>0.64725999999999995</v>
      </c>
      <c r="N3" s="1">
        <v>3.5234999999999999</v>
      </c>
      <c r="O3" s="1">
        <v>0</v>
      </c>
      <c r="P3" s="1">
        <v>7.3374999999999996E-2</v>
      </c>
      <c r="Q3" s="1">
        <v>0</v>
      </c>
      <c r="R3" s="1">
        <v>4.8175999999999997</v>
      </c>
      <c r="S3" s="1">
        <v>2.6911</v>
      </c>
      <c r="T3" s="1">
        <v>0.88587000000000005</v>
      </c>
      <c r="U3" s="1">
        <v>0.64520999999999995</v>
      </c>
      <c r="V3" s="1">
        <v>3.5234999999999999</v>
      </c>
      <c r="W3" s="1">
        <v>0</v>
      </c>
      <c r="X3" s="1">
        <v>4.8175999999999997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>
        <v>-6.6100000000000006E-2</v>
      </c>
      <c r="AT3">
        <v>-6.6699999999999995E-2</v>
      </c>
      <c r="AU3">
        <v>-2.7435999999999998</v>
      </c>
      <c r="AV3">
        <v>-3.7744</v>
      </c>
      <c r="AW3">
        <v>-999.99900000000002</v>
      </c>
      <c r="AX3">
        <v>-999.99900000000002</v>
      </c>
      <c r="AY3">
        <v>-999.99900000000002</v>
      </c>
      <c r="AZ3">
        <v>-999.99900000000002</v>
      </c>
      <c r="BA3">
        <v>-999.99900000000002</v>
      </c>
      <c r="BB3">
        <v>-999.99900000000002</v>
      </c>
      <c r="BC3" s="1">
        <v>1.1859999999999999</v>
      </c>
      <c r="BD3" s="1">
        <v>1.0912999999999999</v>
      </c>
      <c r="BE3">
        <f t="shared" ref="BE3:BE22" si="0">+($J$2-J3)*100/$J$2</f>
        <v>1.3508999999999993</v>
      </c>
      <c r="BF3">
        <f t="shared" ref="BF3:BF22" si="1">+$J3*S3*21*100/($BC3*$BD3*1000)</f>
        <v>4.3073822510754622</v>
      </c>
      <c r="BG3">
        <f t="shared" ref="BG3:BG22" si="2">+$J3*T3*39*100/($BC3*$BD3*1000)</f>
        <v>2.6332911816136182</v>
      </c>
      <c r="BH3">
        <f t="shared" ref="BH3:BH21" si="3">+$J3*U3*24.3*100/($BC3*$BD3*1000)</f>
        <v>1.1950102946725361</v>
      </c>
      <c r="BI3">
        <f t="shared" ref="BI3:BI22" si="4">+$J3*V3*6.9*100/($BC3*$BD3*1000)</f>
        <v>1.8530521842808889</v>
      </c>
      <c r="BJ3">
        <f t="shared" ref="BJ3:BJ22" si="5">+$J3*W3*96*100/($BC3*$BD3*1000)</f>
        <v>0</v>
      </c>
      <c r="BK3">
        <f t="shared" ref="BK3:BK22" si="6">+$J3*X3*35*100/($BC3*$BD3*1000)</f>
        <v>12.851773582538209</v>
      </c>
      <c r="BL3">
        <f t="shared" ref="BL3:BL22" si="7">100-SUM(BF3:BK3)</f>
        <v>77.159490505819292</v>
      </c>
    </row>
    <row r="4" spans="1:64" x14ac:dyDescent="0.25">
      <c r="A4">
        <v>1</v>
      </c>
      <c r="B4" t="s">
        <v>57</v>
      </c>
      <c r="C4">
        <v>1</v>
      </c>
      <c r="D4">
        <v>-99</v>
      </c>
      <c r="E4">
        <v>0</v>
      </c>
      <c r="F4">
        <v>2</v>
      </c>
      <c r="G4">
        <v>6.4521600000000001</v>
      </c>
      <c r="H4">
        <v>4</v>
      </c>
      <c r="I4">
        <v>20</v>
      </c>
      <c r="J4">
        <v>0.97298099999999998</v>
      </c>
      <c r="K4" s="1">
        <v>2.7284999999999999</v>
      </c>
      <c r="L4" s="1">
        <v>0.89817000000000002</v>
      </c>
      <c r="M4" s="1">
        <v>0.65624000000000005</v>
      </c>
      <c r="N4" s="1">
        <v>3.5724</v>
      </c>
      <c r="O4" s="1">
        <v>0</v>
      </c>
      <c r="P4" s="1">
        <v>7.4394000000000002E-2</v>
      </c>
      <c r="Q4" s="1">
        <v>0</v>
      </c>
      <c r="R4" s="1">
        <v>4.8845000000000001</v>
      </c>
      <c r="S4" s="1">
        <v>2.7284999999999999</v>
      </c>
      <c r="T4" s="1">
        <v>0.89817000000000002</v>
      </c>
      <c r="U4" s="1">
        <v>0.65417000000000003</v>
      </c>
      <c r="V4" s="1">
        <v>3.5724</v>
      </c>
      <c r="W4" s="1">
        <v>0</v>
      </c>
      <c r="X4" s="1">
        <v>4.8845000000000001</v>
      </c>
      <c r="Y4" s="1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>
        <v>-3.8399999999999997E-2</v>
      </c>
      <c r="AT4">
        <v>-4.2900000000000001E-2</v>
      </c>
      <c r="AU4">
        <v>-2.6831999999999998</v>
      </c>
      <c r="AV4">
        <v>-3.7378999999999998</v>
      </c>
      <c r="AW4">
        <v>-999.99900000000002</v>
      </c>
      <c r="AX4">
        <v>-999.99900000000002</v>
      </c>
      <c r="AY4">
        <v>-999.99900000000002</v>
      </c>
      <c r="AZ4">
        <v>-999.99900000000002</v>
      </c>
      <c r="BA4">
        <v>-999.99900000000002</v>
      </c>
      <c r="BB4">
        <v>-999.99900000000002</v>
      </c>
      <c r="BC4" s="1">
        <v>1.1881999999999999</v>
      </c>
      <c r="BD4" s="1">
        <v>1.0780000000000001</v>
      </c>
      <c r="BE4">
        <f t="shared" si="0"/>
        <v>2.7019000000000015</v>
      </c>
      <c r="BF4">
        <f t="shared" si="1"/>
        <v>4.3525052494004903</v>
      </c>
      <c r="BG4">
        <f t="shared" si="2"/>
        <v>2.660842708872091</v>
      </c>
      <c r="BH4">
        <f t="shared" si="3"/>
        <v>1.2075161500511837</v>
      </c>
      <c r="BI4">
        <f t="shared" si="4"/>
        <v>1.872428410785838</v>
      </c>
      <c r="BJ4">
        <f t="shared" si="5"/>
        <v>0</v>
      </c>
      <c r="BK4">
        <f t="shared" si="6"/>
        <v>12.986263447985275</v>
      </c>
      <c r="BL4">
        <f t="shared" si="7"/>
        <v>76.920444032905124</v>
      </c>
    </row>
    <row r="5" spans="1:64" x14ac:dyDescent="0.25">
      <c r="A5">
        <v>1</v>
      </c>
      <c r="B5" t="s">
        <v>57</v>
      </c>
      <c r="C5">
        <v>1</v>
      </c>
      <c r="D5">
        <v>-99</v>
      </c>
      <c r="E5">
        <v>0</v>
      </c>
      <c r="F5">
        <v>3</v>
      </c>
      <c r="G5">
        <v>6.4323300000000003</v>
      </c>
      <c r="H5">
        <v>4</v>
      </c>
      <c r="I5">
        <v>20</v>
      </c>
      <c r="J5">
        <v>0.95947199999999999</v>
      </c>
      <c r="K5" s="1">
        <v>2.7669000000000001</v>
      </c>
      <c r="L5" s="1">
        <v>0.91081000000000001</v>
      </c>
      <c r="M5" s="1">
        <v>0.66547999999999996</v>
      </c>
      <c r="N5" s="1">
        <v>3.6227</v>
      </c>
      <c r="O5" s="1">
        <v>0</v>
      </c>
      <c r="P5" s="1">
        <v>7.5441999999999995E-2</v>
      </c>
      <c r="Q5" s="1">
        <v>0</v>
      </c>
      <c r="R5" s="1">
        <v>4.9532999999999996</v>
      </c>
      <c r="S5" s="1">
        <v>2.7669000000000001</v>
      </c>
      <c r="T5" s="1">
        <v>0.91081000000000001</v>
      </c>
      <c r="U5" s="1">
        <v>0.66337999999999997</v>
      </c>
      <c r="V5" s="1">
        <v>3.6227</v>
      </c>
      <c r="W5" s="1">
        <v>0</v>
      </c>
      <c r="X5" s="1">
        <v>4.9532999999999996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>
        <v>-9.9000000000000008E-3</v>
      </c>
      <c r="AT5">
        <v>-1.84E-2</v>
      </c>
      <c r="AU5">
        <v>-2.6215000000000002</v>
      </c>
      <c r="AV5">
        <v>-3.7006000000000001</v>
      </c>
      <c r="AW5">
        <v>-999.99900000000002</v>
      </c>
      <c r="AX5">
        <v>-999.99900000000002</v>
      </c>
      <c r="AY5">
        <v>-999.99900000000002</v>
      </c>
      <c r="AZ5">
        <v>-999.99900000000002</v>
      </c>
      <c r="BA5">
        <v>-999.99900000000002</v>
      </c>
      <c r="BB5">
        <v>-999.99900000000002</v>
      </c>
      <c r="BC5" s="1">
        <v>1.1903999999999999</v>
      </c>
      <c r="BD5" s="1">
        <v>1.0646</v>
      </c>
      <c r="BE5">
        <f t="shared" si="0"/>
        <v>4.0528000000000013</v>
      </c>
      <c r="BF5">
        <f t="shared" si="1"/>
        <v>4.3991187289031783</v>
      </c>
      <c r="BG5">
        <f t="shared" si="2"/>
        <v>2.6893375920003275</v>
      </c>
      <c r="BH5">
        <f t="shared" si="3"/>
        <v>1.2204544434605156</v>
      </c>
      <c r="BI5">
        <f t="shared" si="4"/>
        <v>1.8924934591138278</v>
      </c>
      <c r="BJ5">
        <f t="shared" si="5"/>
        <v>0</v>
      </c>
      <c r="BK5">
        <f t="shared" si="6"/>
        <v>13.125492307803022</v>
      </c>
      <c r="BL5">
        <f t="shared" si="7"/>
        <v>76.67310346871912</v>
      </c>
    </row>
    <row r="6" spans="1:64" x14ac:dyDescent="0.25">
      <c r="A6">
        <v>1</v>
      </c>
      <c r="B6" t="s">
        <v>57</v>
      </c>
      <c r="C6">
        <v>1</v>
      </c>
      <c r="D6">
        <v>-99</v>
      </c>
      <c r="E6">
        <v>0</v>
      </c>
      <c r="F6">
        <v>4</v>
      </c>
      <c r="G6">
        <v>6.4180599999999997</v>
      </c>
      <c r="H6">
        <v>4</v>
      </c>
      <c r="I6">
        <v>20</v>
      </c>
      <c r="J6">
        <v>0.94596199999999997</v>
      </c>
      <c r="K6" s="1">
        <v>2.7530000000000001</v>
      </c>
      <c r="L6" s="1">
        <v>0.92381999999999997</v>
      </c>
      <c r="M6" s="1">
        <v>0.67498999999999998</v>
      </c>
      <c r="N6" s="1">
        <v>3.6745000000000001</v>
      </c>
      <c r="O6" s="1">
        <v>0</v>
      </c>
      <c r="P6" s="1">
        <v>7.6519000000000004E-2</v>
      </c>
      <c r="Q6" s="1">
        <v>0</v>
      </c>
      <c r="R6" s="1">
        <v>4.9706999999999999</v>
      </c>
      <c r="S6" s="1">
        <v>2.7530000000000001</v>
      </c>
      <c r="T6" s="1">
        <v>0.92381999999999997</v>
      </c>
      <c r="U6" s="1">
        <v>0.67286999999999997</v>
      </c>
      <c r="V6" s="1">
        <v>3.6745000000000001</v>
      </c>
      <c r="W6" s="1">
        <v>0</v>
      </c>
      <c r="X6" s="1">
        <v>4.9706999999999999</v>
      </c>
      <c r="Y6" s="1">
        <v>5.0506000000000002E-2</v>
      </c>
      <c r="Z6" s="1">
        <v>5.0506000000000002E-2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>
        <v>0</v>
      </c>
      <c r="AT6">
        <v>-1.4E-3</v>
      </c>
      <c r="AU6">
        <v>-2.5853000000000002</v>
      </c>
      <c r="AV6">
        <v>-3.6814</v>
      </c>
      <c r="AW6">
        <v>-999.99900000000002</v>
      </c>
      <c r="AX6">
        <v>-999.99900000000002</v>
      </c>
      <c r="AY6">
        <v>-999.99900000000002</v>
      </c>
      <c r="AZ6">
        <v>-999.99900000000002</v>
      </c>
      <c r="BA6">
        <v>-999.99900000000002</v>
      </c>
      <c r="BB6">
        <v>-999.99900000000002</v>
      </c>
      <c r="BC6" s="1">
        <v>1.1912</v>
      </c>
      <c r="BD6" s="1">
        <v>1.0501</v>
      </c>
      <c r="BE6">
        <f t="shared" si="0"/>
        <v>5.403800000000003</v>
      </c>
      <c r="BF6">
        <f t="shared" si="1"/>
        <v>4.372037252168699</v>
      </c>
      <c r="BG6">
        <f t="shared" si="2"/>
        <v>2.7246474446515663</v>
      </c>
      <c r="BH6">
        <f t="shared" si="3"/>
        <v>1.2365047437870735</v>
      </c>
      <c r="BI6">
        <f t="shared" si="4"/>
        <v>1.9173689497750988</v>
      </c>
      <c r="BJ6">
        <f t="shared" si="5"/>
        <v>0</v>
      </c>
      <c r="BK6">
        <f t="shared" si="6"/>
        <v>13.156608287537809</v>
      </c>
      <c r="BL6">
        <f t="shared" si="7"/>
        <v>76.592833322079755</v>
      </c>
    </row>
    <row r="7" spans="1:64" x14ac:dyDescent="0.25">
      <c r="A7">
        <v>1</v>
      </c>
      <c r="B7" t="s">
        <v>57</v>
      </c>
      <c r="C7">
        <v>1</v>
      </c>
      <c r="D7">
        <v>-99</v>
      </c>
      <c r="E7">
        <v>0</v>
      </c>
      <c r="F7">
        <v>5</v>
      </c>
      <c r="G7">
        <v>6.4048299999999996</v>
      </c>
      <c r="H7">
        <v>4</v>
      </c>
      <c r="I7">
        <v>20</v>
      </c>
      <c r="J7">
        <v>0.93245299999999998</v>
      </c>
      <c r="K7" s="1">
        <v>2.7202000000000002</v>
      </c>
      <c r="L7" s="1">
        <v>0.91503000000000001</v>
      </c>
      <c r="M7" s="1">
        <v>0.68476999999999999</v>
      </c>
      <c r="N7" s="1">
        <v>3.7277</v>
      </c>
      <c r="O7" s="1">
        <v>0</v>
      </c>
      <c r="P7" s="1">
        <v>7.7628000000000003E-2</v>
      </c>
      <c r="Q7" s="1">
        <v>0</v>
      </c>
      <c r="R7" s="1">
        <v>4.9478</v>
      </c>
      <c r="S7" s="1">
        <v>2.7202000000000002</v>
      </c>
      <c r="T7" s="1">
        <v>0.91503000000000001</v>
      </c>
      <c r="U7" s="1">
        <v>0.68262999999999996</v>
      </c>
      <c r="V7" s="1">
        <v>3.7277</v>
      </c>
      <c r="W7" s="1">
        <v>0</v>
      </c>
      <c r="X7" s="1">
        <v>4.9478</v>
      </c>
      <c r="Y7" s="1">
        <v>0.11831999999999999</v>
      </c>
      <c r="Z7" s="1">
        <v>0.11831999999999999</v>
      </c>
      <c r="AA7" s="1">
        <v>2.0673E-2</v>
      </c>
      <c r="AB7" s="1">
        <v>2.0673E-2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>
        <v>0</v>
      </c>
      <c r="AT7">
        <v>0</v>
      </c>
      <c r="AU7">
        <v>-2.5756000000000001</v>
      </c>
      <c r="AV7">
        <v>-3.6732</v>
      </c>
      <c r="AW7">
        <v>-999.99900000000002</v>
      </c>
      <c r="AX7">
        <v>-999.99900000000002</v>
      </c>
      <c r="AY7">
        <v>-999.99900000000002</v>
      </c>
      <c r="AZ7">
        <v>-999.99900000000002</v>
      </c>
      <c r="BA7">
        <v>-999.99900000000002</v>
      </c>
      <c r="BB7">
        <v>-999.99900000000002</v>
      </c>
      <c r="BC7" s="1">
        <v>1.1908000000000001</v>
      </c>
      <c r="BD7" s="1">
        <v>1.0344</v>
      </c>
      <c r="BE7">
        <f t="shared" si="0"/>
        <v>6.7547000000000024</v>
      </c>
      <c r="BF7">
        <f t="shared" si="1"/>
        <v>4.324339111991236</v>
      </c>
      <c r="BG7">
        <f t="shared" si="2"/>
        <v>2.7014662907868869</v>
      </c>
      <c r="BH7">
        <f t="shared" si="3"/>
        <v>1.2557155054224205</v>
      </c>
      <c r="BI7">
        <f t="shared" si="4"/>
        <v>1.9471062783130642</v>
      </c>
      <c r="BJ7">
        <f t="shared" si="5"/>
        <v>0</v>
      </c>
      <c r="BK7">
        <f t="shared" si="6"/>
        <v>13.10930878753415</v>
      </c>
      <c r="BL7">
        <f t="shared" si="7"/>
        <v>76.662064025952247</v>
      </c>
    </row>
    <row r="8" spans="1:64" x14ac:dyDescent="0.25">
      <c r="A8">
        <v>1</v>
      </c>
      <c r="B8" t="s">
        <v>57</v>
      </c>
      <c r="C8">
        <v>1</v>
      </c>
      <c r="D8">
        <v>-99</v>
      </c>
      <c r="E8">
        <v>0</v>
      </c>
      <c r="F8">
        <v>6</v>
      </c>
      <c r="G8">
        <v>6.3909500000000001</v>
      </c>
      <c r="H8">
        <v>4</v>
      </c>
      <c r="I8">
        <v>20</v>
      </c>
      <c r="J8">
        <v>0.91894299999999995</v>
      </c>
      <c r="K8" s="1">
        <v>2.6877</v>
      </c>
      <c r="L8" s="1">
        <v>0.90329000000000004</v>
      </c>
      <c r="M8" s="1">
        <v>0.69482999999999995</v>
      </c>
      <c r="N8" s="1">
        <v>3.7825000000000002</v>
      </c>
      <c r="O8" s="1">
        <v>0</v>
      </c>
      <c r="P8" s="1">
        <v>7.8769000000000006E-2</v>
      </c>
      <c r="Q8" s="1">
        <v>0</v>
      </c>
      <c r="R8" s="1">
        <v>4.9227999999999996</v>
      </c>
      <c r="S8" s="1">
        <v>2.6877</v>
      </c>
      <c r="T8" s="1">
        <v>0.90329000000000004</v>
      </c>
      <c r="U8" s="1">
        <v>0.69269000000000003</v>
      </c>
      <c r="V8" s="1">
        <v>3.7825000000000002</v>
      </c>
      <c r="W8" s="1">
        <v>0</v>
      </c>
      <c r="X8" s="1">
        <v>4.9227999999999996</v>
      </c>
      <c r="Y8" s="1">
        <v>0.18493999999999999</v>
      </c>
      <c r="Z8" s="1">
        <v>0.18493999999999999</v>
      </c>
      <c r="AA8" s="1">
        <v>4.3829E-2</v>
      </c>
      <c r="AB8" s="1">
        <v>4.3829E-2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>
        <v>0</v>
      </c>
      <c r="AT8">
        <v>0</v>
      </c>
      <c r="AU8">
        <v>-2.5674000000000001</v>
      </c>
      <c r="AV8">
        <v>-3.6648999999999998</v>
      </c>
      <c r="AW8">
        <v>-999.99900000000002</v>
      </c>
      <c r="AX8">
        <v>-999.99900000000002</v>
      </c>
      <c r="AY8">
        <v>-999.99900000000002</v>
      </c>
      <c r="AZ8">
        <v>-999.99900000000002</v>
      </c>
      <c r="BA8">
        <v>-999.99900000000002</v>
      </c>
      <c r="BB8">
        <v>-999.99900000000002</v>
      </c>
      <c r="BC8" s="1">
        <v>1.1903999999999999</v>
      </c>
      <c r="BD8" s="1">
        <v>1.0186999999999999</v>
      </c>
      <c r="BE8">
        <f t="shared" si="0"/>
        <v>8.1057000000000041</v>
      </c>
      <c r="BF8">
        <f t="shared" si="1"/>
        <v>4.2771003078371956</v>
      </c>
      <c r="BG8">
        <f t="shared" si="2"/>
        <v>2.6695690517043986</v>
      </c>
      <c r="BH8">
        <f t="shared" si="3"/>
        <v>1.2755413475733128</v>
      </c>
      <c r="BI8">
        <f t="shared" si="4"/>
        <v>1.9777772499644752</v>
      </c>
      <c r="BJ8">
        <f t="shared" si="5"/>
        <v>0</v>
      </c>
      <c r="BK8">
        <f t="shared" si="6"/>
        <v>13.056584561409966</v>
      </c>
      <c r="BL8">
        <f t="shared" si="7"/>
        <v>76.743427481510651</v>
      </c>
    </row>
    <row r="9" spans="1:64" x14ac:dyDescent="0.25">
      <c r="A9">
        <v>1</v>
      </c>
      <c r="B9" t="s">
        <v>57</v>
      </c>
      <c r="C9">
        <v>1</v>
      </c>
      <c r="D9">
        <v>-99</v>
      </c>
      <c r="E9">
        <v>0</v>
      </c>
      <c r="F9">
        <v>7</v>
      </c>
      <c r="G9">
        <v>6.3765999999999998</v>
      </c>
      <c r="H9">
        <v>4</v>
      </c>
      <c r="I9">
        <v>20</v>
      </c>
      <c r="J9">
        <v>0.90543399999999996</v>
      </c>
      <c r="K9" s="1">
        <v>2.6543999999999999</v>
      </c>
      <c r="L9" s="1">
        <v>0.89127999999999996</v>
      </c>
      <c r="M9" s="1">
        <v>0.70520000000000005</v>
      </c>
      <c r="N9" s="1">
        <v>3.8389000000000002</v>
      </c>
      <c r="O9" s="1">
        <v>0</v>
      </c>
      <c r="P9" s="1">
        <v>7.9944000000000001E-2</v>
      </c>
      <c r="Q9" s="1">
        <v>0</v>
      </c>
      <c r="R9" s="1">
        <v>4.8973000000000004</v>
      </c>
      <c r="S9" s="1">
        <v>2.6543999999999999</v>
      </c>
      <c r="T9" s="1">
        <v>0.89127999999999996</v>
      </c>
      <c r="U9" s="1">
        <v>0.70304999999999995</v>
      </c>
      <c r="V9" s="1">
        <v>3.8389000000000002</v>
      </c>
      <c r="W9" s="1">
        <v>0</v>
      </c>
      <c r="X9" s="1">
        <v>4.8973000000000004</v>
      </c>
      <c r="Y9" s="1">
        <v>0.25142999999999999</v>
      </c>
      <c r="Z9" s="1">
        <v>0.25142999999999999</v>
      </c>
      <c r="AA9" s="1">
        <v>6.6905999999999993E-2</v>
      </c>
      <c r="AB9" s="1">
        <v>6.6905999999999993E-2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>
        <v>0</v>
      </c>
      <c r="AT9">
        <v>0</v>
      </c>
      <c r="AU9">
        <v>-2.5588000000000002</v>
      </c>
      <c r="AV9">
        <v>-3.6564000000000001</v>
      </c>
      <c r="AW9">
        <v>-999.99900000000002</v>
      </c>
      <c r="AX9">
        <v>-999.99900000000002</v>
      </c>
      <c r="AY9">
        <v>-999.99900000000002</v>
      </c>
      <c r="AZ9">
        <v>-999.99900000000002</v>
      </c>
      <c r="BA9">
        <v>-999.99900000000002</v>
      </c>
      <c r="BB9">
        <v>-999.99900000000002</v>
      </c>
      <c r="BC9" s="1">
        <v>1.19</v>
      </c>
      <c r="BD9" s="1">
        <v>1.0029999999999999</v>
      </c>
      <c r="BE9">
        <f t="shared" si="0"/>
        <v>9.4566000000000034</v>
      </c>
      <c r="BF9">
        <f t="shared" si="1"/>
        <v>4.2285801588176657</v>
      </c>
      <c r="BG9">
        <f t="shared" si="2"/>
        <v>2.6368636448034053</v>
      </c>
      <c r="BH9">
        <f t="shared" si="3"/>
        <v>1.2959892240011062</v>
      </c>
      <c r="BI9">
        <f t="shared" si="4"/>
        <v>2.0093925802374391</v>
      </c>
      <c r="BJ9">
        <f t="shared" si="5"/>
        <v>0</v>
      </c>
      <c r="BK9">
        <f t="shared" si="6"/>
        <v>13.002703443199817</v>
      </c>
      <c r="BL9">
        <f t="shared" si="7"/>
        <v>76.826470948940567</v>
      </c>
    </row>
    <row r="10" spans="1:64" x14ac:dyDescent="0.25">
      <c r="A10">
        <v>1</v>
      </c>
      <c r="B10" t="s">
        <v>57</v>
      </c>
      <c r="C10">
        <v>1</v>
      </c>
      <c r="D10">
        <v>-99</v>
      </c>
      <c r="E10">
        <v>0</v>
      </c>
      <c r="F10">
        <v>8</v>
      </c>
      <c r="G10">
        <v>6.3617600000000003</v>
      </c>
      <c r="H10">
        <v>4</v>
      </c>
      <c r="I10">
        <v>20</v>
      </c>
      <c r="J10">
        <v>0.89192499999999997</v>
      </c>
      <c r="K10" s="1">
        <v>2.6202000000000001</v>
      </c>
      <c r="L10" s="1">
        <v>0.879</v>
      </c>
      <c r="M10" s="1">
        <v>0.71587999999999996</v>
      </c>
      <c r="N10" s="1">
        <v>3.8971</v>
      </c>
      <c r="O10" s="1">
        <v>0</v>
      </c>
      <c r="P10" s="1">
        <v>8.1155000000000005E-2</v>
      </c>
      <c r="Q10" s="1">
        <v>0</v>
      </c>
      <c r="R10" s="1">
        <v>4.8712999999999997</v>
      </c>
      <c r="S10" s="1">
        <v>2.6202000000000001</v>
      </c>
      <c r="T10" s="1">
        <v>0.879</v>
      </c>
      <c r="U10" s="1">
        <v>0.71372000000000002</v>
      </c>
      <c r="V10" s="1">
        <v>3.8971</v>
      </c>
      <c r="W10" s="1">
        <v>0</v>
      </c>
      <c r="X10" s="1">
        <v>4.8712999999999997</v>
      </c>
      <c r="Y10" s="1">
        <v>0.31779000000000002</v>
      </c>
      <c r="Z10" s="1">
        <v>0.31779000000000002</v>
      </c>
      <c r="AA10" s="1">
        <v>8.9899000000000007E-2</v>
      </c>
      <c r="AB10" s="1">
        <v>8.9899000000000007E-2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>
        <v>0</v>
      </c>
      <c r="AT10">
        <v>0</v>
      </c>
      <c r="AU10">
        <v>-2.5499999999999998</v>
      </c>
      <c r="AV10">
        <v>-3.6476000000000002</v>
      </c>
      <c r="AW10">
        <v>-999.99900000000002</v>
      </c>
      <c r="AX10">
        <v>-999.99900000000002</v>
      </c>
      <c r="AY10">
        <v>-999.99900000000002</v>
      </c>
      <c r="AZ10">
        <v>-999.99900000000002</v>
      </c>
      <c r="BA10">
        <v>-999.99900000000002</v>
      </c>
      <c r="BB10">
        <v>-999.99900000000002</v>
      </c>
      <c r="BC10" s="1">
        <v>1.1896</v>
      </c>
      <c r="BD10" s="1">
        <v>0.98729999999999996</v>
      </c>
      <c r="BE10">
        <f t="shared" si="0"/>
        <v>10.807500000000003</v>
      </c>
      <c r="BF10">
        <f t="shared" si="1"/>
        <v>4.178611369180115</v>
      </c>
      <c r="BG10">
        <f t="shared" si="2"/>
        <v>2.6033450072307009</v>
      </c>
      <c r="BH10">
        <f t="shared" si="3"/>
        <v>1.3170806973257754</v>
      </c>
      <c r="BI10">
        <f t="shared" si="4"/>
        <v>2.0420618188204389</v>
      </c>
      <c r="BJ10">
        <f t="shared" si="5"/>
        <v>0</v>
      </c>
      <c r="BK10">
        <f t="shared" si="6"/>
        <v>12.947656389262329</v>
      </c>
      <c r="BL10">
        <f t="shared" si="7"/>
        <v>76.91124471818064</v>
      </c>
    </row>
    <row r="11" spans="1:64" x14ac:dyDescent="0.25">
      <c r="A11">
        <v>1</v>
      </c>
      <c r="B11" t="s">
        <v>57</v>
      </c>
      <c r="C11">
        <v>1</v>
      </c>
      <c r="D11">
        <v>-99</v>
      </c>
      <c r="E11">
        <v>0</v>
      </c>
      <c r="F11">
        <v>9</v>
      </c>
      <c r="G11">
        <v>6.3463900000000004</v>
      </c>
      <c r="H11">
        <v>4</v>
      </c>
      <c r="I11">
        <v>20</v>
      </c>
      <c r="J11">
        <v>0.87841599999999997</v>
      </c>
      <c r="K11" s="1">
        <v>2.5851000000000002</v>
      </c>
      <c r="L11" s="1">
        <v>0.86643999999999999</v>
      </c>
      <c r="M11" s="1">
        <v>0.72689000000000004</v>
      </c>
      <c r="N11" s="1">
        <v>3.9569999999999999</v>
      </c>
      <c r="O11" s="1">
        <v>0</v>
      </c>
      <c r="P11" s="1">
        <v>8.2403000000000004E-2</v>
      </c>
      <c r="Q11" s="1">
        <v>0</v>
      </c>
      <c r="R11" s="1">
        <v>4.8448000000000002</v>
      </c>
      <c r="S11" s="1">
        <v>2.5851000000000002</v>
      </c>
      <c r="T11" s="1">
        <v>0.86643999999999999</v>
      </c>
      <c r="U11" s="1">
        <v>0.72472000000000003</v>
      </c>
      <c r="V11" s="1">
        <v>3.9569999999999999</v>
      </c>
      <c r="W11" s="1">
        <v>0</v>
      </c>
      <c r="X11" s="1">
        <v>4.8448000000000002</v>
      </c>
      <c r="Y11" s="1">
        <v>0.38400000000000001</v>
      </c>
      <c r="Z11" s="1">
        <v>0.38400000000000001</v>
      </c>
      <c r="AA11" s="1">
        <v>0.1128</v>
      </c>
      <c r="AB11" s="1">
        <v>0.1128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>
        <v>0</v>
      </c>
      <c r="AT11">
        <v>0</v>
      </c>
      <c r="AU11">
        <v>-2.5409000000000002</v>
      </c>
      <c r="AV11">
        <v>-3.6385000000000001</v>
      </c>
      <c r="AW11">
        <v>-999.99900000000002</v>
      </c>
      <c r="AX11">
        <v>-999.99900000000002</v>
      </c>
      <c r="AY11">
        <v>-999.99900000000002</v>
      </c>
      <c r="AZ11">
        <v>-999.99900000000002</v>
      </c>
      <c r="BA11">
        <v>-999.99900000000002</v>
      </c>
      <c r="BB11">
        <v>-999.99900000000002</v>
      </c>
      <c r="BC11" s="1">
        <v>1.1892</v>
      </c>
      <c r="BD11" s="1">
        <v>0.97158999999999995</v>
      </c>
      <c r="BE11">
        <f t="shared" si="0"/>
        <v>12.158400000000002</v>
      </c>
      <c r="BF11">
        <f t="shared" si="1"/>
        <v>4.1272325815780508</v>
      </c>
      <c r="BG11">
        <f t="shared" si="2"/>
        <v>2.5690076744073078</v>
      </c>
      <c r="BH11">
        <f t="shared" si="3"/>
        <v>1.3388712662025832</v>
      </c>
      <c r="BI11">
        <f t="shared" si="4"/>
        <v>2.0757614487530183</v>
      </c>
      <c r="BJ11">
        <f t="shared" si="5"/>
        <v>0</v>
      </c>
      <c r="BK11">
        <f t="shared" si="6"/>
        <v>12.891581506343623</v>
      </c>
      <c r="BL11">
        <f t="shared" si="7"/>
        <v>76.997545522715413</v>
      </c>
    </row>
    <row r="12" spans="1:64" x14ac:dyDescent="0.25">
      <c r="A12">
        <v>1</v>
      </c>
      <c r="B12" t="s">
        <v>57</v>
      </c>
      <c r="C12">
        <v>1</v>
      </c>
      <c r="D12">
        <v>-99</v>
      </c>
      <c r="E12">
        <v>0</v>
      </c>
      <c r="F12">
        <v>10</v>
      </c>
      <c r="G12">
        <v>6.3304799999999997</v>
      </c>
      <c r="H12">
        <v>4</v>
      </c>
      <c r="I12">
        <v>20</v>
      </c>
      <c r="J12">
        <v>0.86490699999999998</v>
      </c>
      <c r="K12" s="1">
        <v>2.5491000000000001</v>
      </c>
      <c r="L12" s="1">
        <v>0.85358999999999996</v>
      </c>
      <c r="M12" s="1">
        <v>0.73824000000000001</v>
      </c>
      <c r="N12" s="1">
        <v>4.0187999999999997</v>
      </c>
      <c r="O12" s="1">
        <v>0</v>
      </c>
      <c r="P12" s="1">
        <v>8.3690000000000001E-2</v>
      </c>
      <c r="Q12" s="1">
        <v>0</v>
      </c>
      <c r="R12" s="1">
        <v>4.8177000000000003</v>
      </c>
      <c r="S12" s="1">
        <v>2.5491000000000001</v>
      </c>
      <c r="T12" s="1">
        <v>0.85358999999999996</v>
      </c>
      <c r="U12" s="1">
        <v>0.73607</v>
      </c>
      <c r="V12" s="1">
        <v>4.0187999999999997</v>
      </c>
      <c r="W12" s="1">
        <v>0</v>
      </c>
      <c r="X12" s="1">
        <v>4.8177000000000003</v>
      </c>
      <c r="Y12" s="1">
        <v>0.45005000000000001</v>
      </c>
      <c r="Z12" s="1">
        <v>0.45005000000000001</v>
      </c>
      <c r="AA12" s="1">
        <v>0.13561999999999999</v>
      </c>
      <c r="AB12" s="1">
        <v>0.13561999999999999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>
        <v>0</v>
      </c>
      <c r="AT12">
        <v>0</v>
      </c>
      <c r="AU12">
        <v>-2.5314999999999999</v>
      </c>
      <c r="AV12">
        <v>-3.629</v>
      </c>
      <c r="AW12">
        <v>-999.99900000000002</v>
      </c>
      <c r="AX12">
        <v>-999.99900000000002</v>
      </c>
      <c r="AY12">
        <v>-999.99900000000002</v>
      </c>
      <c r="AZ12">
        <v>-999.99900000000002</v>
      </c>
      <c r="BA12">
        <v>-999.99900000000002</v>
      </c>
      <c r="BB12">
        <v>-999.99900000000002</v>
      </c>
      <c r="BC12" s="1">
        <v>1.1887000000000001</v>
      </c>
      <c r="BD12" s="1">
        <v>0.95589999999999997</v>
      </c>
      <c r="BE12">
        <f t="shared" si="0"/>
        <v>13.509300000000001</v>
      </c>
      <c r="BF12">
        <f t="shared" si="1"/>
        <v>4.0746551162073112</v>
      </c>
      <c r="BG12">
        <f t="shared" si="2"/>
        <v>2.5339533386217079</v>
      </c>
      <c r="BH12">
        <f t="shared" si="3"/>
        <v>1.3614762784754506</v>
      </c>
      <c r="BI12">
        <f t="shared" si="4"/>
        <v>2.1107177971122617</v>
      </c>
      <c r="BJ12">
        <f t="shared" si="5"/>
        <v>0</v>
      </c>
      <c r="BK12">
        <f t="shared" si="6"/>
        <v>12.834899868811192</v>
      </c>
      <c r="BL12">
        <f t="shared" si="7"/>
        <v>77.084297600772075</v>
      </c>
    </row>
    <row r="13" spans="1:64" s="2" customFormat="1" x14ac:dyDescent="0.25">
      <c r="A13" s="2">
        <v>1</v>
      </c>
      <c r="B13" s="2" t="s">
        <v>57</v>
      </c>
      <c r="C13" s="2">
        <v>1</v>
      </c>
      <c r="D13" s="2">
        <v>-99</v>
      </c>
      <c r="E13" s="2">
        <v>0</v>
      </c>
      <c r="F13" s="2">
        <v>11</v>
      </c>
      <c r="G13" s="2">
        <v>6.3139900000000004</v>
      </c>
      <c r="H13" s="2">
        <v>4</v>
      </c>
      <c r="I13" s="2">
        <v>20</v>
      </c>
      <c r="J13" s="2">
        <v>0.85139799999999999</v>
      </c>
      <c r="K13" s="3">
        <v>2.5122</v>
      </c>
      <c r="L13" s="3">
        <v>0.84045000000000003</v>
      </c>
      <c r="M13" s="3">
        <v>0.74995999999999996</v>
      </c>
      <c r="N13" s="3">
        <v>4.0826000000000002</v>
      </c>
      <c r="O13" s="3">
        <v>0</v>
      </c>
      <c r="P13" s="3">
        <v>8.5017999999999996E-2</v>
      </c>
      <c r="Q13" s="3">
        <v>0</v>
      </c>
      <c r="R13" s="3">
        <v>4.7900999999999998</v>
      </c>
      <c r="S13" s="3">
        <v>2.5122</v>
      </c>
      <c r="T13" s="3">
        <v>0.84045000000000003</v>
      </c>
      <c r="U13" s="3">
        <v>0.74777000000000005</v>
      </c>
      <c r="V13" s="3">
        <v>4.0826000000000002</v>
      </c>
      <c r="W13" s="3">
        <v>0</v>
      </c>
      <c r="X13" s="3">
        <v>4.7900999999999998</v>
      </c>
      <c r="Y13" s="3">
        <v>0.51593</v>
      </c>
      <c r="Z13" s="3">
        <v>0.51593</v>
      </c>
      <c r="AA13" s="3">
        <v>0.15834000000000001</v>
      </c>
      <c r="AB13" s="3">
        <v>0.15834000000000001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2">
        <v>0</v>
      </c>
      <c r="AT13" s="2">
        <v>0</v>
      </c>
      <c r="AU13" s="2">
        <v>-2.5217000000000001</v>
      </c>
      <c r="AV13" s="2">
        <v>-3.6193</v>
      </c>
      <c r="AW13" s="2">
        <v>-999.99900000000002</v>
      </c>
      <c r="AX13" s="2">
        <v>-999.99900000000002</v>
      </c>
      <c r="AY13" s="2">
        <v>-999.99900000000002</v>
      </c>
      <c r="AZ13" s="2">
        <v>-999.99900000000002</v>
      </c>
      <c r="BA13" s="2">
        <v>-999.99900000000002</v>
      </c>
      <c r="BB13" s="2">
        <v>-999.99900000000002</v>
      </c>
      <c r="BC13" s="3">
        <v>1.1882999999999999</v>
      </c>
      <c r="BD13" s="3">
        <v>0.94020000000000004</v>
      </c>
      <c r="BE13" s="2">
        <f t="shared" si="0"/>
        <v>14.860200000000001</v>
      </c>
      <c r="BF13" s="2">
        <f t="shared" si="1"/>
        <v>4.0203122728027756</v>
      </c>
      <c r="BG13" s="2">
        <f t="shared" si="2"/>
        <v>2.4978293837957737</v>
      </c>
      <c r="BH13" s="2">
        <f t="shared" si="3"/>
        <v>1.3847156252739901</v>
      </c>
      <c r="BI13" s="2">
        <f t="shared" si="4"/>
        <v>2.1467041884388531</v>
      </c>
      <c r="BJ13" s="2">
        <f t="shared" si="5"/>
        <v>0</v>
      </c>
      <c r="BK13" s="2">
        <f t="shared" si="6"/>
        <v>12.776117757312695</v>
      </c>
      <c r="BL13" s="2">
        <f t="shared" si="7"/>
        <v>77.174320772375921</v>
      </c>
    </row>
    <row r="14" spans="1:64" x14ac:dyDescent="0.25">
      <c r="A14">
        <v>1</v>
      </c>
      <c r="B14" t="s">
        <v>57</v>
      </c>
      <c r="C14">
        <v>1</v>
      </c>
      <c r="D14">
        <v>-99</v>
      </c>
      <c r="E14">
        <v>0</v>
      </c>
      <c r="F14">
        <v>12</v>
      </c>
      <c r="G14">
        <v>6.2968999999999999</v>
      </c>
      <c r="H14">
        <v>4</v>
      </c>
      <c r="I14">
        <v>20</v>
      </c>
      <c r="J14">
        <v>0.83788899999999999</v>
      </c>
      <c r="K14" s="1">
        <v>2.4742000000000002</v>
      </c>
      <c r="L14" s="1">
        <v>0.82701000000000002</v>
      </c>
      <c r="M14" s="1">
        <v>0.76205000000000001</v>
      </c>
      <c r="N14" s="1">
        <v>4.1483999999999996</v>
      </c>
      <c r="O14" s="1">
        <v>0</v>
      </c>
      <c r="P14" s="1">
        <v>8.6388999999999994E-2</v>
      </c>
      <c r="Q14" s="1">
        <v>0</v>
      </c>
      <c r="R14" s="1">
        <v>4.7618999999999998</v>
      </c>
      <c r="S14" s="1">
        <v>2.4742000000000002</v>
      </c>
      <c r="T14" s="1">
        <v>0.82701000000000002</v>
      </c>
      <c r="U14" s="1">
        <v>0.75985999999999998</v>
      </c>
      <c r="V14" s="1">
        <v>4.1483999999999996</v>
      </c>
      <c r="W14" s="1">
        <v>0</v>
      </c>
      <c r="X14" s="1">
        <v>4.7618999999999998</v>
      </c>
      <c r="Y14" s="1">
        <v>0.58164000000000005</v>
      </c>
      <c r="Z14" s="1">
        <v>0.58164000000000005</v>
      </c>
      <c r="AA14" s="1">
        <v>0.18096000000000001</v>
      </c>
      <c r="AB14" s="1">
        <v>0.18096000000000001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>
        <v>0</v>
      </c>
      <c r="AT14">
        <v>0</v>
      </c>
      <c r="AU14">
        <v>-2.5116000000000001</v>
      </c>
      <c r="AV14">
        <v>-3.6091000000000002</v>
      </c>
      <c r="AW14">
        <v>-999.99900000000002</v>
      </c>
      <c r="AX14">
        <v>-999.99900000000002</v>
      </c>
      <c r="AY14">
        <v>-999.99900000000002</v>
      </c>
      <c r="AZ14">
        <v>-999.99900000000002</v>
      </c>
      <c r="BA14">
        <v>-999.99900000000002</v>
      </c>
      <c r="BB14">
        <v>-999.99900000000002</v>
      </c>
      <c r="BC14" s="1">
        <v>1.1879</v>
      </c>
      <c r="BD14" s="1">
        <v>0.92452000000000001</v>
      </c>
      <c r="BE14">
        <f t="shared" si="0"/>
        <v>16.211100000000002</v>
      </c>
      <c r="BF14">
        <f t="shared" si="1"/>
        <v>3.9640980981680514</v>
      </c>
      <c r="BG14">
        <f t="shared" si="2"/>
        <v>2.4607396322134414</v>
      </c>
      <c r="BH14">
        <f t="shared" si="3"/>
        <v>1.4087377510236612</v>
      </c>
      <c r="BI14">
        <f t="shared" si="4"/>
        <v>2.1838359565581253</v>
      </c>
      <c r="BJ14">
        <f t="shared" si="5"/>
        <v>0</v>
      </c>
      <c r="BK14">
        <f t="shared" si="6"/>
        <v>12.715651344317653</v>
      </c>
      <c r="BL14">
        <f t="shared" si="7"/>
        <v>77.266937217719061</v>
      </c>
    </row>
    <row r="15" spans="1:64" x14ac:dyDescent="0.25">
      <c r="A15">
        <v>1</v>
      </c>
      <c r="B15" t="s">
        <v>57</v>
      </c>
      <c r="C15">
        <v>1</v>
      </c>
      <c r="D15">
        <v>-99</v>
      </c>
      <c r="E15">
        <v>0</v>
      </c>
      <c r="F15">
        <v>13</v>
      </c>
      <c r="G15">
        <v>6.2791699999999997</v>
      </c>
      <c r="H15">
        <v>4</v>
      </c>
      <c r="I15">
        <v>20</v>
      </c>
      <c r="J15">
        <v>0.82438</v>
      </c>
      <c r="K15" s="1">
        <v>2.4352999999999998</v>
      </c>
      <c r="L15" s="1">
        <v>0.81325000000000003</v>
      </c>
      <c r="M15" s="1">
        <v>0.77454000000000001</v>
      </c>
      <c r="N15" s="1">
        <v>4.2164000000000001</v>
      </c>
      <c r="O15" s="1">
        <v>0</v>
      </c>
      <c r="P15" s="1">
        <v>8.7803999999999993E-2</v>
      </c>
      <c r="Q15" s="1">
        <v>0</v>
      </c>
      <c r="R15" s="1">
        <v>4.7332000000000001</v>
      </c>
      <c r="S15" s="1">
        <v>2.4352999999999998</v>
      </c>
      <c r="T15" s="1">
        <v>0.81325000000000003</v>
      </c>
      <c r="U15" s="1">
        <v>0.77234000000000003</v>
      </c>
      <c r="V15" s="1">
        <v>4.2164000000000001</v>
      </c>
      <c r="W15" s="1">
        <v>0</v>
      </c>
      <c r="X15" s="1">
        <v>4.7332000000000001</v>
      </c>
      <c r="Y15" s="1">
        <v>0.64717000000000002</v>
      </c>
      <c r="Z15" s="1">
        <v>0.64717000000000002</v>
      </c>
      <c r="AA15" s="1">
        <v>0.20347000000000001</v>
      </c>
      <c r="AB15" s="1">
        <v>0.20347000000000001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>
        <v>0</v>
      </c>
      <c r="AT15">
        <v>0</v>
      </c>
      <c r="AU15">
        <v>-2.5009999999999999</v>
      </c>
      <c r="AV15">
        <v>-3.5985999999999998</v>
      </c>
      <c r="AW15">
        <v>-999.99900000000002</v>
      </c>
      <c r="AX15">
        <v>-999.99900000000002</v>
      </c>
      <c r="AY15">
        <v>-999.99900000000002</v>
      </c>
      <c r="AZ15">
        <v>-999.99900000000002</v>
      </c>
      <c r="BA15">
        <v>-999.99900000000002</v>
      </c>
      <c r="BB15">
        <v>-999.99900000000002</v>
      </c>
      <c r="BC15" s="1">
        <v>1.1874</v>
      </c>
      <c r="BD15" s="1">
        <v>0.90885000000000005</v>
      </c>
      <c r="BE15">
        <f t="shared" si="0"/>
        <v>17.562000000000001</v>
      </c>
      <c r="BF15">
        <f t="shared" si="1"/>
        <v>3.9066990265811032</v>
      </c>
      <c r="BG15">
        <f t="shared" si="2"/>
        <v>2.4228519093436467</v>
      </c>
      <c r="BH15">
        <f t="shared" si="3"/>
        <v>1.4336825267720708</v>
      </c>
      <c r="BI15">
        <f t="shared" si="4"/>
        <v>2.222435093596923</v>
      </c>
      <c r="BJ15">
        <f t="shared" si="5"/>
        <v>0</v>
      </c>
      <c r="BK15">
        <f t="shared" si="6"/>
        <v>12.6549691568552</v>
      </c>
      <c r="BL15">
        <f t="shared" si="7"/>
        <v>77.359362286851052</v>
      </c>
    </row>
    <row r="16" spans="1:64" x14ac:dyDescent="0.25">
      <c r="A16">
        <v>1</v>
      </c>
      <c r="B16" t="s">
        <v>57</v>
      </c>
      <c r="C16">
        <v>1</v>
      </c>
      <c r="D16">
        <v>-99</v>
      </c>
      <c r="E16">
        <v>0</v>
      </c>
      <c r="F16">
        <v>14</v>
      </c>
      <c r="G16">
        <v>6.2607600000000003</v>
      </c>
      <c r="H16">
        <v>4</v>
      </c>
      <c r="I16">
        <v>20</v>
      </c>
      <c r="J16">
        <v>0.81087100000000001</v>
      </c>
      <c r="K16" s="1">
        <v>2.3953000000000002</v>
      </c>
      <c r="L16" s="1">
        <v>0.79917000000000005</v>
      </c>
      <c r="M16" s="1">
        <v>0.78744000000000003</v>
      </c>
      <c r="N16" s="1">
        <v>4.2866</v>
      </c>
      <c r="O16" s="1">
        <v>0</v>
      </c>
      <c r="P16" s="1">
        <v>8.9266999999999999E-2</v>
      </c>
      <c r="Q16" s="1">
        <v>0</v>
      </c>
      <c r="R16" s="1">
        <v>4.7038000000000002</v>
      </c>
      <c r="S16" s="1">
        <v>2.3953000000000002</v>
      </c>
      <c r="T16" s="1">
        <v>0.79917000000000005</v>
      </c>
      <c r="U16" s="1">
        <v>0.78524000000000005</v>
      </c>
      <c r="V16" s="1">
        <v>4.2866</v>
      </c>
      <c r="W16" s="1">
        <v>0</v>
      </c>
      <c r="X16" s="1">
        <v>4.7038000000000002</v>
      </c>
      <c r="Y16" s="1">
        <v>0.71248999999999996</v>
      </c>
      <c r="Z16" s="1">
        <v>0.71248999999999996</v>
      </c>
      <c r="AA16" s="1">
        <v>0.22586999999999999</v>
      </c>
      <c r="AB16" s="1">
        <v>0.22586999999999999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>
        <v>0</v>
      </c>
      <c r="AT16">
        <v>0</v>
      </c>
      <c r="AU16">
        <v>-2.4901</v>
      </c>
      <c r="AV16">
        <v>-3.5876999999999999</v>
      </c>
      <c r="AW16">
        <v>-999.99900000000002</v>
      </c>
      <c r="AX16">
        <v>-999.99900000000002</v>
      </c>
      <c r="AY16">
        <v>-999.99900000000002</v>
      </c>
      <c r="AZ16">
        <v>-999.99900000000002</v>
      </c>
      <c r="BA16">
        <v>-999.99900000000002</v>
      </c>
      <c r="BB16">
        <v>-999.99900000000002</v>
      </c>
      <c r="BC16" s="1">
        <v>1.1870000000000001</v>
      </c>
      <c r="BD16" s="1">
        <v>0.89317999999999997</v>
      </c>
      <c r="BE16">
        <f t="shared" si="0"/>
        <v>18.9129</v>
      </c>
      <c r="BF16">
        <f t="shared" si="1"/>
        <v>3.8471690392588922</v>
      </c>
      <c r="BG16">
        <f t="shared" si="2"/>
        <v>2.3837781759731187</v>
      </c>
      <c r="BH16">
        <f t="shared" si="3"/>
        <v>1.459387922344352</v>
      </c>
      <c r="BI16">
        <f t="shared" si="4"/>
        <v>2.2621641219101982</v>
      </c>
      <c r="BJ16">
        <f t="shared" si="5"/>
        <v>0</v>
      </c>
      <c r="BK16">
        <f t="shared" si="6"/>
        <v>12.591542970863758</v>
      </c>
      <c r="BL16">
        <f t="shared" si="7"/>
        <v>77.455957769649686</v>
      </c>
    </row>
    <row r="17" spans="1:64" x14ac:dyDescent="0.25">
      <c r="A17">
        <v>1</v>
      </c>
      <c r="B17" t="s">
        <v>57</v>
      </c>
      <c r="C17">
        <v>1</v>
      </c>
      <c r="D17">
        <v>-99</v>
      </c>
      <c r="E17">
        <v>0</v>
      </c>
      <c r="F17">
        <v>15</v>
      </c>
      <c r="G17">
        <v>6.2416299999999998</v>
      </c>
      <c r="H17">
        <v>4</v>
      </c>
      <c r="I17">
        <v>20</v>
      </c>
      <c r="J17">
        <v>0.79736300000000004</v>
      </c>
      <c r="K17" s="1">
        <v>2.3542000000000001</v>
      </c>
      <c r="L17" s="1">
        <v>0.78476000000000001</v>
      </c>
      <c r="M17" s="1">
        <v>0.80078000000000005</v>
      </c>
      <c r="N17" s="1">
        <v>4.3592000000000004</v>
      </c>
      <c r="O17" s="1">
        <v>0</v>
      </c>
      <c r="P17" s="1">
        <v>9.0778999999999999E-2</v>
      </c>
      <c r="Q17" s="1">
        <v>0</v>
      </c>
      <c r="R17" s="1">
        <v>4.6738999999999997</v>
      </c>
      <c r="S17" s="1">
        <v>2.3542000000000001</v>
      </c>
      <c r="T17" s="1">
        <v>0.78476000000000001</v>
      </c>
      <c r="U17" s="1">
        <v>0.79857999999999996</v>
      </c>
      <c r="V17" s="1">
        <v>4.3592000000000004</v>
      </c>
      <c r="W17" s="1">
        <v>0</v>
      </c>
      <c r="X17" s="1">
        <v>4.6738999999999997</v>
      </c>
      <c r="Y17" s="1">
        <v>0.77759999999999996</v>
      </c>
      <c r="Z17" s="1">
        <v>0.77759999999999996</v>
      </c>
      <c r="AA17" s="1">
        <v>0.24815999999999999</v>
      </c>
      <c r="AB17" s="1">
        <v>0.24815999999999999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>
        <v>0</v>
      </c>
      <c r="AT17">
        <v>0</v>
      </c>
      <c r="AU17">
        <v>-2.4786999999999999</v>
      </c>
      <c r="AV17">
        <v>-3.5762999999999998</v>
      </c>
      <c r="AW17">
        <v>-999.99900000000002</v>
      </c>
      <c r="AX17">
        <v>-999.99900000000002</v>
      </c>
      <c r="AY17">
        <v>-999.99900000000002</v>
      </c>
      <c r="AZ17">
        <v>-999.99900000000002</v>
      </c>
      <c r="BA17">
        <v>-999.99900000000002</v>
      </c>
      <c r="BB17">
        <v>-999.99900000000002</v>
      </c>
      <c r="BC17" s="1">
        <v>1.1865000000000001</v>
      </c>
      <c r="BD17" s="1">
        <v>0.87751999999999997</v>
      </c>
      <c r="BE17">
        <f t="shared" si="0"/>
        <v>20.263699999999996</v>
      </c>
      <c r="BF17">
        <f t="shared" si="1"/>
        <v>3.7861164137549346</v>
      </c>
      <c r="BG17">
        <f t="shared" si="2"/>
        <v>2.3438659974973715</v>
      </c>
      <c r="BH17">
        <f t="shared" si="3"/>
        <v>1.4861273135029773</v>
      </c>
      <c r="BI17">
        <f t="shared" si="4"/>
        <v>2.3034946019231999</v>
      </c>
      <c r="BJ17">
        <f t="shared" si="5"/>
        <v>0</v>
      </c>
      <c r="BK17">
        <f t="shared" si="6"/>
        <v>12.527914299442973</v>
      </c>
      <c r="BL17">
        <f t="shared" si="7"/>
        <v>77.55248137387855</v>
      </c>
    </row>
    <row r="18" spans="1:64" x14ac:dyDescent="0.25">
      <c r="A18">
        <v>1</v>
      </c>
      <c r="B18" t="s">
        <v>57</v>
      </c>
      <c r="C18">
        <v>1</v>
      </c>
      <c r="D18">
        <v>-99</v>
      </c>
      <c r="E18">
        <v>0</v>
      </c>
      <c r="F18">
        <v>16</v>
      </c>
      <c r="G18">
        <v>6.2217500000000001</v>
      </c>
      <c r="H18">
        <v>4</v>
      </c>
      <c r="I18">
        <v>20</v>
      </c>
      <c r="J18">
        <v>0.78385400000000005</v>
      </c>
      <c r="K18" s="1">
        <v>2.3119999999999998</v>
      </c>
      <c r="L18" s="1">
        <v>0.77</v>
      </c>
      <c r="M18" s="1">
        <v>0.81457999999999997</v>
      </c>
      <c r="N18" s="1">
        <v>4.4344000000000001</v>
      </c>
      <c r="O18" s="1">
        <v>0</v>
      </c>
      <c r="P18" s="1">
        <v>9.2343999999999996E-2</v>
      </c>
      <c r="Q18" s="1">
        <v>0</v>
      </c>
      <c r="R18" s="1">
        <v>4.6433999999999997</v>
      </c>
      <c r="S18" s="1">
        <v>2.3119999999999998</v>
      </c>
      <c r="T18" s="1">
        <v>0.77</v>
      </c>
      <c r="U18" s="1">
        <v>0.81237999999999999</v>
      </c>
      <c r="V18" s="1">
        <v>4.4344000000000001</v>
      </c>
      <c r="W18" s="1">
        <v>0</v>
      </c>
      <c r="X18" s="1">
        <v>4.6433999999999997</v>
      </c>
      <c r="Y18" s="1">
        <v>0.84248999999999996</v>
      </c>
      <c r="Z18" s="1">
        <v>0.84248999999999996</v>
      </c>
      <c r="AA18" s="1">
        <v>0.27033000000000001</v>
      </c>
      <c r="AB18" s="1">
        <v>0.27033000000000001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>
        <v>0</v>
      </c>
      <c r="AT18">
        <v>0</v>
      </c>
      <c r="AU18">
        <v>-2.4668999999999999</v>
      </c>
      <c r="AV18">
        <v>-3.5644999999999998</v>
      </c>
      <c r="AW18">
        <v>-999.99900000000002</v>
      </c>
      <c r="AX18">
        <v>-999.99900000000002</v>
      </c>
      <c r="AY18">
        <v>-999.99900000000002</v>
      </c>
      <c r="AZ18">
        <v>-999.99900000000002</v>
      </c>
      <c r="BA18">
        <v>-999.99900000000002</v>
      </c>
      <c r="BB18">
        <v>-999.99900000000002</v>
      </c>
      <c r="BC18" s="1">
        <v>1.1860999999999999</v>
      </c>
      <c r="BD18" s="1">
        <v>0.86187000000000002</v>
      </c>
      <c r="BE18">
        <f t="shared" si="0"/>
        <v>21.614599999999996</v>
      </c>
      <c r="BF18">
        <f t="shared" si="1"/>
        <v>3.7228816770812903</v>
      </c>
      <c r="BG18">
        <f t="shared" si="2"/>
        <v>2.3026474040770961</v>
      </c>
      <c r="BH18">
        <f t="shared" si="3"/>
        <v>1.5136923131673949</v>
      </c>
      <c r="BI18">
        <f t="shared" si="4"/>
        <v>2.3461515676194593</v>
      </c>
      <c r="BJ18">
        <f t="shared" si="5"/>
        <v>0</v>
      </c>
      <c r="BK18">
        <f t="shared" si="6"/>
        <v>12.461670111994856</v>
      </c>
      <c r="BL18">
        <f t="shared" si="7"/>
        <v>77.6529569260599</v>
      </c>
    </row>
    <row r="19" spans="1:64" x14ac:dyDescent="0.25">
      <c r="A19">
        <v>1</v>
      </c>
      <c r="B19" t="s">
        <v>57</v>
      </c>
      <c r="C19">
        <v>1</v>
      </c>
      <c r="D19">
        <v>-99</v>
      </c>
      <c r="E19">
        <v>0</v>
      </c>
      <c r="F19">
        <v>17</v>
      </c>
      <c r="G19">
        <v>6.2010800000000001</v>
      </c>
      <c r="H19">
        <v>4</v>
      </c>
      <c r="I19">
        <v>20</v>
      </c>
      <c r="J19">
        <v>0.77034599999999998</v>
      </c>
      <c r="K19" s="1">
        <v>2.2686999999999999</v>
      </c>
      <c r="L19" s="1">
        <v>0.75490000000000002</v>
      </c>
      <c r="M19" s="1">
        <v>0.82886000000000004</v>
      </c>
      <c r="N19" s="1">
        <v>4.5121000000000002</v>
      </c>
      <c r="O19" s="1">
        <v>0</v>
      </c>
      <c r="P19" s="1">
        <v>9.3963000000000005E-2</v>
      </c>
      <c r="Q19" s="1">
        <v>0</v>
      </c>
      <c r="R19" s="1">
        <v>4.6123000000000003</v>
      </c>
      <c r="S19" s="1">
        <v>2.2686999999999999</v>
      </c>
      <c r="T19" s="1">
        <v>0.75490000000000002</v>
      </c>
      <c r="U19" s="1">
        <v>0.82665999999999995</v>
      </c>
      <c r="V19" s="1">
        <v>4.5121000000000002</v>
      </c>
      <c r="W19" s="1">
        <v>0</v>
      </c>
      <c r="X19" s="1">
        <v>4.6123000000000003</v>
      </c>
      <c r="Y19" s="1">
        <v>0.90712999999999999</v>
      </c>
      <c r="Z19" s="1">
        <v>0.90712999999999999</v>
      </c>
      <c r="AA19" s="1">
        <v>0.29237000000000002</v>
      </c>
      <c r="AB19" s="1">
        <v>0.29237000000000002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>
        <v>0</v>
      </c>
      <c r="AT19">
        <v>0</v>
      </c>
      <c r="AU19">
        <v>-2.4544999999999999</v>
      </c>
      <c r="AV19">
        <v>-3.5520999999999998</v>
      </c>
      <c r="AW19">
        <v>-999.99900000000002</v>
      </c>
      <c r="AX19">
        <v>-999.99900000000002</v>
      </c>
      <c r="AY19">
        <v>-999.99900000000002</v>
      </c>
      <c r="AZ19">
        <v>-999.99900000000002</v>
      </c>
      <c r="BA19">
        <v>-999.99900000000002</v>
      </c>
      <c r="BB19">
        <v>-999.99900000000002</v>
      </c>
      <c r="BC19" s="1">
        <v>1.1856</v>
      </c>
      <c r="BD19" s="1">
        <v>0.84623000000000004</v>
      </c>
      <c r="BE19">
        <f t="shared" si="0"/>
        <v>22.965400000000002</v>
      </c>
      <c r="BF19">
        <f t="shared" si="1"/>
        <v>3.6581001344448376</v>
      </c>
      <c r="BG19">
        <f t="shared" si="2"/>
        <v>2.2605455162743482</v>
      </c>
      <c r="BH19">
        <f t="shared" si="3"/>
        <v>1.5423836786854253</v>
      </c>
      <c r="BI19">
        <f t="shared" si="4"/>
        <v>2.3904905463950827</v>
      </c>
      <c r="BJ19">
        <f t="shared" si="5"/>
        <v>0</v>
      </c>
      <c r="BK19">
        <f t="shared" si="6"/>
        <v>12.394951036643544</v>
      </c>
      <c r="BL19">
        <f t="shared" si="7"/>
        <v>77.753529087556757</v>
      </c>
    </row>
    <row r="20" spans="1:64" x14ac:dyDescent="0.25">
      <c r="A20">
        <v>1</v>
      </c>
      <c r="B20" t="s">
        <v>57</v>
      </c>
      <c r="C20">
        <v>1</v>
      </c>
      <c r="D20">
        <v>-99</v>
      </c>
      <c r="E20">
        <v>0</v>
      </c>
      <c r="F20">
        <v>18</v>
      </c>
      <c r="G20">
        <v>6.1795499999999999</v>
      </c>
      <c r="H20">
        <v>4</v>
      </c>
      <c r="I20">
        <v>20</v>
      </c>
      <c r="J20">
        <v>0.75683800000000001</v>
      </c>
      <c r="K20" s="1">
        <v>2.2241</v>
      </c>
      <c r="L20" s="1">
        <v>0.73943000000000003</v>
      </c>
      <c r="M20" s="1">
        <v>0.84365999999999997</v>
      </c>
      <c r="N20" s="1">
        <v>4.5926999999999998</v>
      </c>
      <c r="O20" s="1">
        <v>0</v>
      </c>
      <c r="P20" s="1">
        <v>9.5640000000000003E-2</v>
      </c>
      <c r="Q20" s="1">
        <v>0</v>
      </c>
      <c r="R20" s="1">
        <v>4.5805999999999996</v>
      </c>
      <c r="S20" s="1">
        <v>2.2241</v>
      </c>
      <c r="T20" s="1">
        <v>0.73943000000000003</v>
      </c>
      <c r="U20" s="1">
        <v>0.84145999999999999</v>
      </c>
      <c r="V20" s="1">
        <v>4.5926999999999998</v>
      </c>
      <c r="W20" s="1">
        <v>0</v>
      </c>
      <c r="X20" s="1">
        <v>4.5805999999999996</v>
      </c>
      <c r="Y20" s="1">
        <v>0.97152000000000005</v>
      </c>
      <c r="Z20" s="1">
        <v>0.97152000000000005</v>
      </c>
      <c r="AA20" s="1">
        <v>0.31426999999999999</v>
      </c>
      <c r="AB20" s="1">
        <v>0.31426999999999999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>
        <v>0</v>
      </c>
      <c r="AT20">
        <v>0</v>
      </c>
      <c r="AU20">
        <v>-2.4416000000000002</v>
      </c>
      <c r="AV20">
        <v>-3.5392000000000001</v>
      </c>
      <c r="AW20">
        <v>-999.99900000000002</v>
      </c>
      <c r="AX20">
        <v>-999.99900000000002</v>
      </c>
      <c r="AY20">
        <v>-999.99900000000002</v>
      </c>
      <c r="AZ20">
        <v>-999.99900000000002</v>
      </c>
      <c r="BA20">
        <v>-999.99900000000002</v>
      </c>
      <c r="BB20">
        <v>-999.99900000000002</v>
      </c>
      <c r="BC20" s="1">
        <v>1.1852</v>
      </c>
      <c r="BD20" s="1">
        <v>0.83059000000000005</v>
      </c>
      <c r="BE20">
        <f t="shared" si="0"/>
        <v>24.316199999999998</v>
      </c>
      <c r="BF20">
        <f t="shared" si="1"/>
        <v>3.5908576858643357</v>
      </c>
      <c r="BG20">
        <f t="shared" si="2"/>
        <v>2.2171050044359939</v>
      </c>
      <c r="BH20">
        <f t="shared" si="3"/>
        <v>1.5720426996225743</v>
      </c>
      <c r="BI20">
        <f t="shared" si="4"/>
        <v>2.4363616625600728</v>
      </c>
      <c r="BJ20">
        <f t="shared" si="5"/>
        <v>0</v>
      </c>
      <c r="BK20">
        <f t="shared" si="6"/>
        <v>12.325796738658465</v>
      </c>
      <c r="BL20">
        <f t="shared" si="7"/>
        <v>77.857836208858558</v>
      </c>
    </row>
    <row r="21" spans="1:64" x14ac:dyDescent="0.25">
      <c r="A21">
        <v>1</v>
      </c>
      <c r="B21" t="s">
        <v>57</v>
      </c>
      <c r="C21">
        <v>1</v>
      </c>
      <c r="D21">
        <v>-99</v>
      </c>
      <c r="E21">
        <v>0</v>
      </c>
      <c r="F21">
        <v>19</v>
      </c>
      <c r="G21">
        <v>6.1571300000000004</v>
      </c>
      <c r="H21">
        <v>4</v>
      </c>
      <c r="I21">
        <v>20</v>
      </c>
      <c r="J21">
        <v>0.74332900000000002</v>
      </c>
      <c r="K21" s="1">
        <v>2.1783000000000001</v>
      </c>
      <c r="L21" s="1">
        <v>0.72358999999999996</v>
      </c>
      <c r="M21" s="1">
        <v>0.85899000000000003</v>
      </c>
      <c r="N21" s="1">
        <v>4.6760999999999999</v>
      </c>
      <c r="O21" s="1">
        <v>0</v>
      </c>
      <c r="P21" s="1">
        <v>9.7378000000000006E-2</v>
      </c>
      <c r="Q21" s="1">
        <v>0</v>
      </c>
      <c r="R21" s="1">
        <v>4.5483000000000002</v>
      </c>
      <c r="S21" s="1">
        <v>2.1783000000000001</v>
      </c>
      <c r="T21" s="1">
        <v>0.72358999999999996</v>
      </c>
      <c r="U21" s="1">
        <v>0.85679000000000005</v>
      </c>
      <c r="V21" s="1">
        <v>4.6760999999999999</v>
      </c>
      <c r="W21" s="1">
        <v>0</v>
      </c>
      <c r="X21" s="1">
        <v>4.5483000000000002</v>
      </c>
      <c r="Y21" s="1">
        <v>1.0356000000000001</v>
      </c>
      <c r="Z21" s="1">
        <v>1.0356000000000001</v>
      </c>
      <c r="AA21" s="1">
        <v>0.33603</v>
      </c>
      <c r="AB21" s="1">
        <v>0.33603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>
        <v>0</v>
      </c>
      <c r="AT21">
        <v>0</v>
      </c>
      <c r="AU21">
        <v>-2.4281000000000001</v>
      </c>
      <c r="AV21">
        <v>-3.5257000000000001</v>
      </c>
      <c r="AW21">
        <v>-999.99900000000002</v>
      </c>
      <c r="AX21">
        <v>-999.99900000000002</v>
      </c>
      <c r="AY21">
        <v>-999.99900000000002</v>
      </c>
      <c r="AZ21">
        <v>-999.99900000000002</v>
      </c>
      <c r="BA21">
        <v>-999.99900000000002</v>
      </c>
      <c r="BB21">
        <v>-999.99900000000002</v>
      </c>
      <c r="BC21" s="1">
        <v>1.1847000000000001</v>
      </c>
      <c r="BD21" s="1">
        <v>0.81496999999999997</v>
      </c>
      <c r="BE21">
        <f t="shared" si="0"/>
        <v>25.667099999999998</v>
      </c>
      <c r="BF21">
        <f t="shared" si="1"/>
        <v>3.5218272718811785</v>
      </c>
      <c r="BG21">
        <f t="shared" si="2"/>
        <v>2.172642292717553</v>
      </c>
      <c r="BH21">
        <f t="shared" si="3"/>
        <v>1.6029195601437625</v>
      </c>
      <c r="BI21">
        <f t="shared" si="4"/>
        <v>2.4840706687325129</v>
      </c>
      <c r="BJ21">
        <f t="shared" si="5"/>
        <v>0</v>
      </c>
      <c r="BK21">
        <f t="shared" si="6"/>
        <v>12.255984774592697</v>
      </c>
      <c r="BL21">
        <f t="shared" si="7"/>
        <v>77.962555431932287</v>
      </c>
    </row>
    <row r="22" spans="1:64" x14ac:dyDescent="0.25">
      <c r="A22">
        <v>1</v>
      </c>
      <c r="B22" t="s">
        <v>57</v>
      </c>
      <c r="C22">
        <v>1</v>
      </c>
      <c r="D22">
        <v>-99</v>
      </c>
      <c r="E22">
        <v>0</v>
      </c>
      <c r="F22">
        <v>20</v>
      </c>
      <c r="G22">
        <v>6.13375</v>
      </c>
      <c r="H22">
        <v>4</v>
      </c>
      <c r="I22">
        <v>20</v>
      </c>
      <c r="J22">
        <v>0.72982100000000005</v>
      </c>
      <c r="K22" s="1">
        <v>2.1311</v>
      </c>
      <c r="L22" s="1">
        <v>0.70737000000000005</v>
      </c>
      <c r="M22" s="1">
        <v>0.87488999999999995</v>
      </c>
      <c r="N22" s="1">
        <v>4.7626999999999997</v>
      </c>
      <c r="O22" s="1">
        <v>0</v>
      </c>
      <c r="P22" s="1">
        <v>9.9181000000000005E-2</v>
      </c>
      <c r="Q22" s="1">
        <v>0</v>
      </c>
      <c r="R22" s="1">
        <v>4.5155000000000003</v>
      </c>
      <c r="S22" s="1">
        <v>2.1311</v>
      </c>
      <c r="T22" s="1">
        <v>0.70737000000000005</v>
      </c>
      <c r="U22" s="1">
        <v>0.87270000000000003</v>
      </c>
      <c r="V22" s="1">
        <v>4.7626999999999997</v>
      </c>
      <c r="W22" s="1">
        <v>0</v>
      </c>
      <c r="X22" s="1">
        <v>4.5155000000000003</v>
      </c>
      <c r="Y22" s="1">
        <v>1.0993999999999999</v>
      </c>
      <c r="Z22" s="1">
        <v>1.0993999999999999</v>
      </c>
      <c r="AA22" s="1">
        <v>0.35765000000000002</v>
      </c>
      <c r="AB22" s="1">
        <v>0.35765000000000002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>
        <v>0</v>
      </c>
      <c r="AT22">
        <v>0</v>
      </c>
      <c r="AU22">
        <v>-2.4138999999999999</v>
      </c>
      <c r="AV22">
        <v>-3.5114999999999998</v>
      </c>
      <c r="AW22">
        <v>-999.99900000000002</v>
      </c>
      <c r="AX22">
        <v>-999.99900000000002</v>
      </c>
      <c r="AY22">
        <v>-999.99900000000002</v>
      </c>
      <c r="AZ22">
        <v>-999.99900000000002</v>
      </c>
      <c r="BA22">
        <v>-999.99900000000002</v>
      </c>
      <c r="BB22">
        <v>-999.99900000000002</v>
      </c>
      <c r="BC22" s="1">
        <v>1.1842999999999999</v>
      </c>
      <c r="BD22" s="1">
        <v>0.79937000000000002</v>
      </c>
      <c r="BE22">
        <f t="shared" si="0"/>
        <v>27.017899999999994</v>
      </c>
      <c r="BF22">
        <f t="shared" si="1"/>
        <v>3.4500858731220014</v>
      </c>
      <c r="BG22">
        <f t="shared" si="2"/>
        <v>2.1267577557474704</v>
      </c>
      <c r="BH22" s="1">
        <f>+$J22*U22*24.3*100/($BC22*$BD22*1000)</f>
        <v>1.6348504478529484</v>
      </c>
      <c r="BI22">
        <f t="shared" si="4"/>
        <v>2.5334311034684811</v>
      </c>
      <c r="BJ22">
        <f t="shared" si="5"/>
        <v>0</v>
      </c>
      <c r="BK22">
        <f t="shared" si="6"/>
        <v>12.183741385577402</v>
      </c>
      <c r="BL22">
        <f t="shared" si="7"/>
        <v>78.071133434231697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ejemplo_BM_piscina2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Simón Diego Díaz Quezada (simon.diaz)</cp:lastModifiedBy>
  <dcterms:created xsi:type="dcterms:W3CDTF">2023-11-28T05:30:40Z</dcterms:created>
  <dcterms:modified xsi:type="dcterms:W3CDTF">2023-11-28T06:24:28Z</dcterms:modified>
</cp:coreProperties>
</file>